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D3\Desktop\Звіти 2019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5" i="2" l="1"/>
  <c r="E46" i="2" s="1"/>
  <c r="E45" i="2"/>
  <c r="F15" i="2"/>
  <c r="F46" i="2" s="1"/>
  <c r="D8" i="5" s="1"/>
  <c r="F45" i="2"/>
  <c r="G15" i="2"/>
  <c r="G45" i="2"/>
  <c r="G46" i="2" s="1"/>
  <c r="H15" i="2"/>
  <c r="H45" i="2"/>
  <c r="H46" i="2"/>
  <c r="D9" i="5" s="1"/>
  <c r="I15" i="2"/>
  <c r="I46" i="2" s="1"/>
  <c r="I45" i="2"/>
  <c r="J15" i="2"/>
  <c r="D4" i="5" s="1"/>
  <c r="J45" i="2"/>
  <c r="K15" i="2"/>
  <c r="K45" i="2"/>
  <c r="K46" i="2" s="1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L46" i="2" l="1"/>
  <c r="D10" i="5"/>
  <c r="L15" i="2"/>
  <c r="J46" i="2"/>
  <c r="D3" i="5" s="1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<sst xmlns="http://schemas.openxmlformats.org/spreadsheetml/2006/main" count="277" uniqueCount="209">
  <si>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</si>
  <si>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</si>
  <si>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</si>
  <si>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</si>
  <si>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</si>
  <si>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</si>
  <si>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</si>
  <si>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</si>
  <si>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</si>
  <si>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</si>
  <si>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</si>
  <si>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</si>
  <si>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Володарський районний суд Київської області</t>
  </si>
  <si>
    <t>9300,смт. Володарка,вул. Миру 25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</si>
  <si>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</si>
  <si>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</si>
  <si>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</si>
  <si>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</si>
  <si>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</si>
  <si>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</si>
  <si>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</si>
  <si>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</si>
  <si>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</si>
  <si>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</si>
  <si>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</si>
  <si>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</si>
  <si>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</si>
  <si>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</si>
  <si>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</si>
  <si>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</si>
  <si>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</si>
  <si>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</si>
  <si>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</si>
  <si>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</si>
  <si>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</si>
  <si>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</si>
  <si>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</si>
  <si>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</si>
  <si>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</si>
  <si>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</si>
  <si>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</si>
  <si>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</si>
  <si>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</si>
  <si>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</si>
  <si>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</si>
  <si>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</si>
  <si>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</si>
  <si>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</si>
  <si>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</si>
  <si>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</si>
  <si>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</si>
  <si>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</si>
  <si>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</si>
  <si>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</si>
  <si>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</si>
  <si>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</si>
  <si>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</si>
  <si>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</si>
  <si>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</si>
  <si>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</si>
  <si>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</si>
  <si>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</si>
  <si>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</si>
  <si>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</si>
  <si>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</si>
  <si>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</si>
  <si>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</si>
  <si>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</si>
  <si>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</si>
  <si>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</si>
  <si>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</si>
  <si>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</si>
  <si>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</si>
  <si>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</si>
  <si>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</si>
  <si>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</si>
  <si>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</si>
  <si>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</si>
  <si>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</si>
  <si>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</si>
  <si>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</si>
  <si>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</si>
  <si>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</si>
  <si>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</si>
  <si>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</si>
  <si>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</si>
  <si>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</si>
  <si>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</si>
  <si>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</si>
  <si>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</si>
  <si>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</si>
  <si>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</si>
  <si>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</si>
  <si>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</si>
  <si>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</si>
  <si>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</si>
  <si>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</si>
  <si>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</si>
  <si>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</si>
  <si>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</si>
  <si>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</si>
  <si>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</si>
  <si>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</si>
  <si>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</si>
  <si>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</si>
  <si>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</si>
  <si>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</si>
  <si>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</si>
  <si>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</si>
  <si>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</si>
  <si>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</si>
  <si>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</si>
  <si>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</si>
  <si>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</si>
  <si>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</si>
  <si>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</si>
  <si>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</si>
  <si>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</si>
  <si>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</si>
  <si>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</si>
  <si>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</si>
  <si>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</si>
  <si>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</si>
  <si>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</si>
  <si>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</si>
  <si>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</si>
  <si>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</si>
  <si>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</si>
  <si>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</si>
  <si>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</si>
  <si>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</si>
  <si>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</si>
  <si>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</si>
  <si>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</si>
  <si>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</si>
  <si>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</si>
  <si>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</si>
  <si>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</si>
  <si>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</si>
  <si>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</si>
  <si>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</si>
  <si>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</si>
  <si>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</si>
  <si>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</si>
  <si>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</si>
  <si>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</si>
  <si>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</si>
  <si>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</si>
  <si>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</si>
  <si>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</si>
  <si>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</si>
  <si>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</si>
  <si>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</si>
  <si>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</si>
  <si>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</si>
  <si>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</si>
  <si>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</si>
  <si>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</si>
  <si>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</si>
  <si>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</si>
  <si>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</si>
  <si>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</si>
  <si>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</si>
  <si>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</si>
  <si>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</si>
  <si>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</si>
  <si>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</si>
  <si>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</si>
  <si>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</si>
  <si>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</si>
  <si>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</si>
  <si>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</si>
  <si>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</si>
  <si>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</si>
  <si>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</si>
  <si>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</si>
  <si>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</si>
  <si>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</si>
  <si>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</si>
  <si>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</si>
  <si>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</si>
  <si>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</si>
  <si>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</si>
  <si>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</si>
  <si>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</si>
  <si>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</si>
  <si>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</si>
  <si>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</si>
  <si>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</si>
  <si>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</si>
  <si>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</si>
  <si>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</si>
  <si>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</si>
  <si>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</si>
  <si>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</si>
  <si>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</si>
  <si>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</si>
  <si>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</si>
  <si>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</si>
  <si>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</si>
  <si>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</si>
  <si>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</si>
  <si>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</si>
  <si>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</si>
  <si>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</si>
  <si>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</si>
  <si>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В.В. Волівач</t>
  </si>
  <si>
    <t>vitavolivach@gmail.com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</si>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</sst>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&amp;L39CB7EB8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157</v>
      </c>
      <c r="F6" s="91">
        <v>124</v>
      </c>
      <c r="G6" s="91">
        <v>2</v>
      </c>
      <c r="H6" s="91">
        <v>131</v>
      </c>
      <c r="I6" s="91" t="s">
        <v>70</v>
      </c>
      <c r="J6" s="91">
        <v>26</v>
      </c>
      <c r="K6" s="92">
        <v>9</v>
      </c>
      <c r="L6" s="104">
        <f t="shared" ref="L6:L11" si="0">E6-F6</f>
        <v>33</v>
      </c>
    </row>
    <row r="7" spans="1:12" x14ac:dyDescent="0.2">
      <c r="A7" s="66"/>
      <c r="B7" s="72" t="s">
        <v>33</v>
      </c>
      <c r="C7" s="81"/>
      <c r="D7" s="88">
        <v>2</v>
      </c>
      <c r="E7" s="91">
        <v>429</v>
      </c>
      <c r="F7" s="91">
        <v>429</v>
      </c>
      <c r="G7" s="91"/>
      <c r="H7" s="91">
        <v>429</v>
      </c>
      <c r="I7" s="91">
        <v>422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35</v>
      </c>
      <c r="F9" s="91">
        <v>33</v>
      </c>
      <c r="G9" s="91">
        <v>1</v>
      </c>
      <c r="H9" s="92">
        <v>35</v>
      </c>
      <c r="I9" s="91">
        <v>28</v>
      </c>
      <c r="J9" s="91"/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10</v>
      </c>
      <c r="F12" s="91">
        <v>10</v>
      </c>
      <c r="G12" s="91"/>
      <c r="H12" s="91">
        <v>7</v>
      </c>
      <c r="I12" s="91">
        <v>4</v>
      </c>
      <c r="J12" s="91">
        <v>3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631</v>
      </c>
      <c r="F15" s="92">
        <f t="shared" si="2"/>
        <v>596</v>
      </c>
      <c r="G15" s="92">
        <f t="shared" si="2"/>
        <v>3</v>
      </c>
      <c r="H15" s="92">
        <f t="shared" si="2"/>
        <v>602</v>
      </c>
      <c r="I15" s="92">
        <f t="shared" si="2"/>
        <v>454</v>
      </c>
      <c r="J15" s="92">
        <f t="shared" si="2"/>
        <v>29</v>
      </c>
      <c r="K15" s="92">
        <f t="shared" si="2"/>
        <v>9</v>
      </c>
      <c r="L15" s="104">
        <f t="shared" si="1"/>
        <v>35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14</v>
      </c>
      <c r="F16" s="92">
        <v>13</v>
      </c>
      <c r="G16" s="92"/>
      <c r="H16" s="92">
        <v>14</v>
      </c>
      <c r="I16" s="92">
        <v>11</v>
      </c>
      <c r="J16" s="92"/>
      <c r="K16" s="92"/>
      <c r="L16" s="104">
        <f t="shared" si="1"/>
        <v>1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11</v>
      </c>
      <c r="F17" s="92">
        <v>11</v>
      </c>
      <c r="G17" s="92"/>
      <c r="H17" s="92">
        <v>11</v>
      </c>
      <c r="I17" s="92">
        <v>6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4</v>
      </c>
      <c r="F19" s="92">
        <v>4</v>
      </c>
      <c r="G19" s="92"/>
      <c r="H19" s="92">
        <v>4</v>
      </c>
      <c r="I19" s="92">
        <v>4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18</v>
      </c>
      <c r="F24" s="92">
        <v>18</v>
      </c>
      <c r="G24" s="92"/>
      <c r="H24" s="92">
        <v>18</v>
      </c>
      <c r="I24" s="92">
        <v>10</v>
      </c>
      <c r="J24" s="92"/>
      <c r="K24" s="92"/>
      <c r="L24" s="104">
        <f t="shared" si="1"/>
        <v>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83</v>
      </c>
      <c r="F25" s="92">
        <v>80</v>
      </c>
      <c r="G25" s="92"/>
      <c r="H25" s="92">
        <v>81</v>
      </c>
      <c r="I25" s="92">
        <v>71</v>
      </c>
      <c r="J25" s="92">
        <v>2</v>
      </c>
      <c r="K25" s="92"/>
      <c r="L25" s="104">
        <f t="shared" si="1"/>
        <v>3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>
        <v>1</v>
      </c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376</v>
      </c>
      <c r="F27" s="92">
        <v>364</v>
      </c>
      <c r="G27" s="92"/>
      <c r="H27" s="92">
        <v>368</v>
      </c>
      <c r="I27" s="92">
        <v>333</v>
      </c>
      <c r="J27" s="92">
        <v>8</v>
      </c>
      <c r="K27" s="92"/>
      <c r="L27" s="104">
        <f t="shared" si="1"/>
        <v>12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413</v>
      </c>
      <c r="F28" s="92">
        <v>338</v>
      </c>
      <c r="G28" s="92">
        <v>2</v>
      </c>
      <c r="H28" s="92">
        <v>338</v>
      </c>
      <c r="I28" s="92">
        <v>282</v>
      </c>
      <c r="J28" s="92">
        <v>75</v>
      </c>
      <c r="K28" s="92">
        <v>7</v>
      </c>
      <c r="L28" s="104">
        <f t="shared" si="1"/>
        <v>75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30</v>
      </c>
      <c r="F29" s="92">
        <v>30</v>
      </c>
      <c r="G29" s="92"/>
      <c r="H29" s="92">
        <v>30</v>
      </c>
      <c r="I29" s="92">
        <v>26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29</v>
      </c>
      <c r="F30" s="92">
        <v>26</v>
      </c>
      <c r="G30" s="92"/>
      <c r="H30" s="92">
        <v>27</v>
      </c>
      <c r="I30" s="92">
        <v>22</v>
      </c>
      <c r="J30" s="92">
        <v>2</v>
      </c>
      <c r="K30" s="92"/>
      <c r="L30" s="104">
        <f t="shared" si="1"/>
        <v>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>
        <v>1</v>
      </c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1</v>
      </c>
      <c r="G32" s="92"/>
      <c r="H32" s="92">
        <v>1</v>
      </c>
      <c r="I32" s="92"/>
      <c r="J32" s="92">
        <v>1</v>
      </c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4</v>
      </c>
      <c r="F35" s="92">
        <v>3</v>
      </c>
      <c r="G35" s="92"/>
      <c r="H35" s="92">
        <v>4</v>
      </c>
      <c r="I35" s="92">
        <v>3</v>
      </c>
      <c r="J35" s="92"/>
      <c r="K35" s="92"/>
      <c r="L35" s="104">
        <f t="shared" si="1"/>
        <v>1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21</v>
      </c>
      <c r="F36" s="92">
        <v>20</v>
      </c>
      <c r="G36" s="92"/>
      <c r="H36" s="92">
        <v>20</v>
      </c>
      <c r="I36" s="92">
        <v>13</v>
      </c>
      <c r="J36" s="92">
        <v>1</v>
      </c>
      <c r="K36" s="92"/>
      <c r="L36" s="104">
        <f t="shared" si="1"/>
        <v>1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>
        <v>1</v>
      </c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602</v>
      </c>
      <c r="F40" s="92">
        <v>514</v>
      </c>
      <c r="G40" s="92">
        <v>2</v>
      </c>
      <c r="H40" s="92">
        <v>513</v>
      </c>
      <c r="I40" s="92">
        <v>393</v>
      </c>
      <c r="J40" s="92">
        <v>89</v>
      </c>
      <c r="K40" s="92">
        <v>7</v>
      </c>
      <c r="L40" s="104">
        <f t="shared" si="1"/>
        <v>88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348</v>
      </c>
      <c r="F41" s="92">
        <v>346</v>
      </c>
      <c r="G41" s="92"/>
      <c r="H41" s="92">
        <v>346</v>
      </c>
      <c r="I41" s="92" t="s">
        <v>70</v>
      </c>
      <c r="J41" s="92">
        <v>2</v>
      </c>
      <c r="K41" s="92"/>
      <c r="L41" s="104">
        <f t="shared" si="1"/>
        <v>2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2</v>
      </c>
      <c r="F42" s="92">
        <v>2</v>
      </c>
      <c r="G42" s="92"/>
      <c r="H42" s="92">
        <v>2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7</v>
      </c>
      <c r="F43" s="92">
        <v>7</v>
      </c>
      <c r="G43" s="92"/>
      <c r="H43" s="92">
        <v>7</v>
      </c>
      <c r="I43" s="92">
        <v>6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355</v>
      </c>
      <c r="F45" s="92">
        <f>F41+F43+F44</f>
        <v>353</v>
      </c>
      <c r="G45" s="92">
        <f>G41+G43+G44</f>
        <v>0</v>
      </c>
      <c r="H45" s="92">
        <f>H41+H43+H44</f>
        <v>353</v>
      </c>
      <c r="I45" s="92">
        <f>I43+I44</f>
        <v>6</v>
      </c>
      <c r="J45" s="92">
        <f>J41+J43+J44</f>
        <v>2</v>
      </c>
      <c r="K45" s="92">
        <f>K41+K43+K44</f>
        <v>0</v>
      </c>
      <c r="L45" s="104">
        <f t="shared" si="1"/>
        <v>2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1606</v>
      </c>
      <c r="F46" s="92">
        <f t="shared" si="3"/>
        <v>1481</v>
      </c>
      <c r="G46" s="92">
        <f t="shared" si="3"/>
        <v>5</v>
      </c>
      <c r="H46" s="92">
        <f t="shared" si="3"/>
        <v>1486</v>
      </c>
      <c r="I46" s="92">
        <f t="shared" si="3"/>
        <v>863</v>
      </c>
      <c r="J46" s="92">
        <f t="shared" si="3"/>
        <v>120</v>
      </c>
      <c r="K46" s="92">
        <f t="shared" si="3"/>
        <v>16</v>
      </c>
      <c r="L46" s="104">
        <f t="shared" si="1"/>
        <v>125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Володарський районний суд Київської області, 
Початок періоду: 01.01.2019, Кінець періоду: 31.12.2019&amp;L39CB7EB8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25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2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6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7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2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3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4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5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27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4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5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24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>
        <v>5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125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3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2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34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>
        <v>1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2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2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6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2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Володарський районний суд Київської області, 
Початок періоду: 01.01.2019, Кінець періоду: 31.12.2019&amp;L39CB7EB8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131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78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43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51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>
        <v>2</v>
      </c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5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230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31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3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>
        <v>1</v>
      </c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1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16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4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>
        <v>1</v>
      </c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67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399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203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22413888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53449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12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/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44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11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3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583</v>
      </c>
      <c r="F55" s="92">
        <v>14</v>
      </c>
      <c r="G55" s="92">
        <v>5</v>
      </c>
      <c r="H55" s="92"/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18</v>
      </c>
      <c r="F56" s="92"/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409</v>
      </c>
      <c r="F57" s="92">
        <v>103</v>
      </c>
      <c r="G57" s="92"/>
      <c r="H57" s="92">
        <v>1</v>
      </c>
      <c r="I57" s="92"/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353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557</v>
      </c>
      <c r="G62" s="208">
        <v>3074719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308</v>
      </c>
      <c r="G63" s="209">
        <v>2787060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249</v>
      </c>
      <c r="G64" s="209">
        <v>287659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192</v>
      </c>
      <c r="G65" s="208">
        <v>86894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Володарський районний суд Київської області, 
Початок періоду: 01.01.2019, Кінець періоду: 31.12.2019&amp;L39CB7EB8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13.333333333333334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31.03448275862069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7.8651685393258424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100.33760972316003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495.33333333333331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535.33333333333337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28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15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18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58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7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/>
      <c r="D18" s="235"/>
    </row>
    <row r="19" spans="1:7" ht="15.95" customHeight="1" x14ac:dyDescent="0.2">
      <c r="A19" s="225"/>
      <c r="B19" s="231" t="s">
        <v>204</v>
      </c>
      <c r="C19" s="236" t="s">
        <v>205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206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205</v>
      </c>
      <c r="D22" s="236"/>
    </row>
    <row r="23" spans="1:7" ht="12.95" customHeight="1" x14ac:dyDescent="0.2">
      <c r="A23" s="228" t="s">
        <v>197</v>
      </c>
      <c r="B23" s="232"/>
      <c r="C23" s="237">
        <v>665685240</v>
      </c>
      <c r="D23" s="237"/>
    </row>
    <row r="24" spans="1:7" ht="12.95" customHeight="1" x14ac:dyDescent="0.2">
      <c r="A24" s="229" t="s">
        <v>198</v>
      </c>
      <c r="B24" s="232"/>
      <c r="C24" s="173"/>
      <c r="D24" s="173"/>
    </row>
    <row r="25" spans="1:7" ht="12.95" customHeight="1" x14ac:dyDescent="0.2">
      <c r="A25" s="228" t="s">
        <v>199</v>
      </c>
      <c r="B25" s="232"/>
      <c r="C25" s="173" t="s">
        <v>207</v>
      </c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208</v>
      </c>
      <c r="D27" s="23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Володарський районний суд Київської області, 
Початок періоду: 01.01.2019, Кінець періоду: 31.12.2019&amp;L39CB7EB8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ServerD3</cp:lastModifiedBy>
  <dcterms:created xsi:type="dcterms:W3CDTF">2021-02-02T08:46:48Z</dcterms:created>
  <dcterms:modified xsi:type="dcterms:W3CDTF">2021-02-02T08:46:48Z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39CB7EB8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